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Ermittlung der Federgummilager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<sst xmlns="http://schemas.openxmlformats.org/spreadsheetml/2006/main" count="32" uniqueCount="26">
  <si>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Unterfahrschutz</t>
  </si>
  <si>
    <t>Reserverad</t>
  </si>
  <si>
    <t>SLK 200</t>
  </si>
  <si>
    <t>Kompressor</t>
  </si>
  <si>
    <t>163 PS</t>
  </si>
  <si>
    <t>193 PS</t>
  </si>
  <si>
    <t>136 PS</t>
  </si>
  <si>
    <t>SLK 230</t>
  </si>
  <si>
    <t>SLK 320</t>
  </si>
  <si>
    <t>197 PS</t>
  </si>
  <si>
    <t>218 PS</t>
  </si>
  <si>
    <t>192 PS</t>
  </si>
  <si>
    <t>Serie</t>
  </si>
  <si>
    <t>Gelbe Felder mit 1 für "Ja" und 0 für "Nein" beantworten</t>
  </si>
  <si>
    <t>SA-CODE</t>
  </si>
  <si>
    <t>Verkaufsbezeichnung</t>
  </si>
  <si>
    <t>423a</t>
  </si>
  <si>
    <t>Klimaanlage</t>
  </si>
  <si>
    <t>Automatische Getriebe</t>
  </si>
  <si>
    <t>Batterie mit größerer Kapazität</t>
  </si>
  <si>
    <t>Soundsystem</t>
  </si>
  <si>
    <t>Federgummilager / Noppenzahl für Vorne</t>
  </si>
  <si>
    <t>Federgummilager / Noppenzahl für Hinten</t>
  </si>
  <si>
    <t>Ermittlung der Federgummilager</t>
  </si>
  <si>
    <t>Bei einem Fehler in der Ermittlung der Federgummilager einfach Mail an Vogel Michael (Foxi)</t>
  </si>
  <si>
    <t>Alle Angaben ohne Gewähr © 2004 by Foxi</t>
  </si>
</sst>
</file>

<file path=xl/styles.xml><?xml version="1.0" encoding="utf-8"?>
<styleSheet xmlns="http://schemas.openxmlformats.org/spreadsheetml/2006/main">
  <numFmts count="19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1">
    <font>
      <sz val="10"/>
      <name val="Arial"/>
      <family val="0"/>
    </font>
    <font>
      <b/>
      <i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6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2" fontId="0" fillId="2" borderId="1" xfId="0" applyNumberFormat="1" applyFill="1" applyBorder="1" applyAlignment="1" applyProtection="1">
      <alignment horizontal="center"/>
      <protection hidden="1" locked="0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172" fontId="0" fillId="0" borderId="3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5" xfId="0" applyBorder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172" fontId="0" fillId="0" borderId="0" xfId="0" applyNumberForma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/>
      <protection hidden="1"/>
    </xf>
    <xf numFmtId="0" fontId="6" fillId="0" borderId="7" xfId="0" applyFont="1" applyBorder="1" applyAlignment="1" applyProtection="1">
      <alignment horizontal="center"/>
      <protection hidden="1"/>
    </xf>
    <xf numFmtId="172" fontId="4" fillId="0" borderId="7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72" fontId="7" fillId="0" borderId="0" xfId="0" applyNumberFormat="1" applyFont="1" applyAlignment="1" applyProtection="1">
      <alignment horizontal="right"/>
      <protection hidden="1"/>
    </xf>
    <xf numFmtId="0" fontId="10" fillId="4" borderId="2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0" fillId="4" borderId="4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8" fillId="0" borderId="0" xfId="18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172" fontId="0" fillId="2" borderId="4" xfId="0" applyNumberFormat="1" applyFill="1" applyBorder="1" applyAlignment="1" applyProtection="1">
      <alignment horizontal="center"/>
      <protection hidden="1" locked="0"/>
    </xf>
    <xf numFmtId="172" fontId="0" fillId="2" borderId="7" xfId="0" applyNumberFormat="1" applyFill="1" applyBorder="1" applyAlignment="1" applyProtection="1">
      <alignment horizontal="center"/>
      <protection hidden="1" locked="0"/>
    </xf>
    <xf numFmtId="172" fontId="0" fillId="2" borderId="9" xfId="0" applyNumberFormat="1" applyFill="1" applyBorder="1" applyAlignment="1" applyProtection="1">
      <alignment horizontal="center"/>
      <protection hidden="1" locked="0"/>
    </xf>
    <xf numFmtId="172" fontId="0" fillId="2" borderId="11" xfId="0" applyNumberFormat="1" applyFill="1" applyBorder="1" applyAlignment="1" applyProtection="1">
      <alignment horizontal="center"/>
      <protection hidden="1" locked="0"/>
    </xf>
    <xf numFmtId="172" fontId="0" fillId="2" borderId="12" xfId="0" applyNumberFormat="1" applyFill="1" applyBorder="1" applyAlignment="1" applyProtection="1">
      <alignment horizontal="center"/>
      <protection hidden="1" locked="0"/>
    </xf>
    <xf numFmtId="172" fontId="0" fillId="2" borderId="13" xfId="0" applyNumberFormat="1" applyFill="1" applyBorder="1" applyAlignment="1" applyProtection="1">
      <alignment horizontal="center"/>
      <protection hidden="1"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gel_michael@web.de?subject=Fehler%20in%20der%20Ermittlung%20der%20Federgummilage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tabSelected="1" workbookViewId="0" topLeftCell="A1">
      <selection activeCell="C3" sqref="C3:O3"/>
    </sheetView>
  </sheetViews>
  <sheetFormatPr defaultColWidth="11.421875" defaultRowHeight="12.75"/>
  <cols>
    <col min="1" max="2" width="1.7109375" style="5" customWidth="1"/>
    <col min="3" max="3" width="27.00390625" style="5" bestFit="1" customWidth="1"/>
    <col min="4" max="4" width="12.28125" style="9" bestFit="1" customWidth="1"/>
    <col min="5" max="5" width="12.28125" style="9" customWidth="1"/>
    <col min="6" max="6" width="1.7109375" style="9" customWidth="1"/>
    <col min="7" max="7" width="12.28125" style="9" customWidth="1"/>
    <col min="8" max="8" width="1.7109375" style="9" customWidth="1"/>
    <col min="9" max="9" width="12.28125" style="5" customWidth="1"/>
    <col min="10" max="10" width="1.7109375" style="5" customWidth="1"/>
    <col min="11" max="11" width="12.28125" style="5" customWidth="1"/>
    <col min="12" max="12" width="1.7109375" style="5" customWidth="1"/>
    <col min="13" max="13" width="12.28125" style="5" customWidth="1"/>
    <col min="14" max="14" width="1.7109375" style="5" customWidth="1"/>
    <col min="15" max="15" width="12.28125" style="5" customWidth="1"/>
    <col min="16" max="17" width="1.7109375" style="5" customWidth="1"/>
    <col min="18" max="18" width="11.421875" style="4" customWidth="1"/>
    <col min="19" max="25" width="0" style="4" hidden="1" customWidth="1"/>
    <col min="26" max="62" width="11.421875" style="4" customWidth="1"/>
    <col min="63" max="16384" width="11.421875" style="5" customWidth="1"/>
  </cols>
  <sheetData>
    <row r="1" spans="1:17" ht="12.75">
      <c r="A1" s="2"/>
      <c r="B1" s="2"/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6"/>
      <c r="C2" s="6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2"/>
    </row>
    <row r="3" spans="1:17" ht="23.25">
      <c r="A3" s="2"/>
      <c r="B3" s="6"/>
      <c r="C3" s="8" t="s">
        <v>23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6"/>
      <c r="Q3" s="2"/>
    </row>
    <row r="4" spans="1:17" ht="13.5" thickBot="1">
      <c r="A4" s="2"/>
      <c r="F4" s="10"/>
      <c r="H4" s="10"/>
      <c r="J4" s="11"/>
      <c r="L4" s="11"/>
      <c r="N4" s="11"/>
      <c r="Q4" s="2"/>
    </row>
    <row r="5" spans="1:17" ht="12.75">
      <c r="A5" s="2"/>
      <c r="E5" s="12" t="s">
        <v>2</v>
      </c>
      <c r="F5" s="13"/>
      <c r="G5" s="12" t="s">
        <v>2</v>
      </c>
      <c r="H5" s="13"/>
      <c r="I5" s="12" t="s">
        <v>7</v>
      </c>
      <c r="J5" s="13"/>
      <c r="K5" s="12" t="s">
        <v>2</v>
      </c>
      <c r="L5" s="13"/>
      <c r="M5" s="12" t="s">
        <v>7</v>
      </c>
      <c r="N5" s="13"/>
      <c r="O5" s="12" t="s">
        <v>8</v>
      </c>
      <c r="Q5" s="2"/>
    </row>
    <row r="6" spans="1:17" ht="12.75">
      <c r="A6" s="2"/>
      <c r="E6" s="14"/>
      <c r="F6" s="13"/>
      <c r="G6" s="14" t="s">
        <v>3</v>
      </c>
      <c r="H6" s="13"/>
      <c r="I6" s="14" t="s">
        <v>3</v>
      </c>
      <c r="J6" s="13"/>
      <c r="K6" s="14" t="s">
        <v>3</v>
      </c>
      <c r="L6" s="13"/>
      <c r="M6" s="14" t="s">
        <v>3</v>
      </c>
      <c r="N6" s="13"/>
      <c r="O6" s="13"/>
      <c r="Q6" s="2"/>
    </row>
    <row r="7" spans="1:24" ht="13.5" thickBot="1">
      <c r="A7" s="2"/>
      <c r="E7" s="15" t="s">
        <v>6</v>
      </c>
      <c r="F7" s="16"/>
      <c r="G7" s="15" t="s">
        <v>11</v>
      </c>
      <c r="H7" s="16"/>
      <c r="I7" s="15" t="s">
        <v>5</v>
      </c>
      <c r="J7" s="16"/>
      <c r="K7" s="15" t="s">
        <v>4</v>
      </c>
      <c r="L7" s="16"/>
      <c r="M7" s="17" t="s">
        <v>9</v>
      </c>
      <c r="N7" s="16"/>
      <c r="O7" s="17" t="s">
        <v>10</v>
      </c>
      <c r="Q7" s="2"/>
      <c r="S7" s="18"/>
      <c r="T7" s="18"/>
      <c r="U7" s="18"/>
      <c r="V7" s="18"/>
      <c r="W7" s="18"/>
      <c r="X7" s="18"/>
    </row>
    <row r="8" spans="1:24" ht="13.5" thickBot="1">
      <c r="A8" s="2"/>
      <c r="E8" s="41">
        <v>0</v>
      </c>
      <c r="F8" s="19"/>
      <c r="G8" s="41">
        <v>0</v>
      </c>
      <c r="H8" s="19"/>
      <c r="I8" s="41">
        <v>0</v>
      </c>
      <c r="J8" s="19"/>
      <c r="K8" s="41">
        <v>0</v>
      </c>
      <c r="L8" s="19"/>
      <c r="M8" s="41">
        <v>0</v>
      </c>
      <c r="N8" s="19"/>
      <c r="O8" s="41">
        <v>0</v>
      </c>
      <c r="Q8" s="2"/>
      <c r="S8" s="18">
        <f>IF(E8=1,54,0)</f>
        <v>0</v>
      </c>
      <c r="T8" s="18">
        <f>IF(G8=1,63,0)</f>
        <v>0</v>
      </c>
      <c r="U8" s="18">
        <f>IF(I8=1,63,0)</f>
        <v>0</v>
      </c>
      <c r="V8" s="18">
        <f>IF(K8=1,63,0)</f>
        <v>0</v>
      </c>
      <c r="W8" s="18">
        <f>IF(M8=1,65,0)</f>
        <v>0</v>
      </c>
      <c r="X8" s="18">
        <f>IF(O8=1,78,0)</f>
        <v>0</v>
      </c>
    </row>
    <row r="9" spans="1:24" ht="13.5" thickBot="1">
      <c r="A9" s="2"/>
      <c r="C9" s="20" t="s">
        <v>15</v>
      </c>
      <c r="D9" s="21" t="s">
        <v>14</v>
      </c>
      <c r="E9" s="22"/>
      <c r="F9" s="23"/>
      <c r="G9" s="22"/>
      <c r="H9" s="23"/>
      <c r="I9" s="22"/>
      <c r="J9" s="23"/>
      <c r="K9" s="22"/>
      <c r="L9" s="23"/>
      <c r="M9" s="22"/>
      <c r="N9" s="23"/>
      <c r="O9" s="22"/>
      <c r="Q9" s="2"/>
      <c r="S9" s="18"/>
      <c r="T9" s="18"/>
      <c r="U9" s="18"/>
      <c r="V9" s="18"/>
      <c r="W9" s="18"/>
      <c r="X9" s="18"/>
    </row>
    <row r="10" spans="1:24" ht="12.75">
      <c r="A10" s="2"/>
      <c r="C10" s="24" t="s">
        <v>17</v>
      </c>
      <c r="D10" s="25">
        <v>580</v>
      </c>
      <c r="E10" s="1">
        <v>0</v>
      </c>
      <c r="F10" s="19"/>
      <c r="G10" s="42">
        <v>0</v>
      </c>
      <c r="H10" s="19"/>
      <c r="I10" s="42">
        <v>0</v>
      </c>
      <c r="J10" s="19"/>
      <c r="K10" s="42">
        <v>0</v>
      </c>
      <c r="L10" s="19"/>
      <c r="M10" s="42">
        <v>0</v>
      </c>
      <c r="N10" s="19"/>
      <c r="O10" s="26" t="s">
        <v>12</v>
      </c>
      <c r="Q10" s="2"/>
      <c r="S10" s="18">
        <f>IF(E10=1,5,0)</f>
        <v>0</v>
      </c>
      <c r="T10" s="18">
        <f>IF(G10=1,5,0)</f>
        <v>0</v>
      </c>
      <c r="U10" s="18">
        <f>IF(I10=1,5,0)</f>
        <v>0</v>
      </c>
      <c r="V10" s="18">
        <f>IF(K10=1,5,0)</f>
        <v>0</v>
      </c>
      <c r="W10" s="18">
        <f>IF(M10=1,5,0)</f>
        <v>0</v>
      </c>
      <c r="X10" s="18">
        <v>0</v>
      </c>
    </row>
    <row r="11" spans="1:24" ht="12.75">
      <c r="A11" s="2"/>
      <c r="C11" s="27" t="s">
        <v>18</v>
      </c>
      <c r="D11" s="28" t="s">
        <v>16</v>
      </c>
      <c r="E11" s="45">
        <v>0</v>
      </c>
      <c r="F11" s="19"/>
      <c r="G11" s="43">
        <v>0</v>
      </c>
      <c r="H11" s="19"/>
      <c r="I11" s="43">
        <v>0</v>
      </c>
      <c r="J11" s="19"/>
      <c r="K11" s="43">
        <v>0</v>
      </c>
      <c r="L11" s="19"/>
      <c r="M11" s="43">
        <v>0</v>
      </c>
      <c r="N11" s="19"/>
      <c r="O11" s="43">
        <v>0</v>
      </c>
      <c r="Q11" s="2"/>
      <c r="S11" s="18">
        <f>IF(E11=1,5,0)</f>
        <v>0</v>
      </c>
      <c r="T11" s="18">
        <f>IF(G11=1,5,0)</f>
        <v>0</v>
      </c>
      <c r="U11" s="18">
        <f>IF(I11=1,5,0)</f>
        <v>0</v>
      </c>
      <c r="V11" s="18">
        <f>IF(K11=1,5,0)</f>
        <v>0</v>
      </c>
      <c r="W11" s="18">
        <f>IF(M11=1,5,0)</f>
        <v>0</v>
      </c>
      <c r="X11" s="18">
        <f>IF(O11=1,5,0)</f>
        <v>0</v>
      </c>
    </row>
    <row r="12" spans="1:24" ht="12.75">
      <c r="A12" s="2"/>
      <c r="C12" s="29" t="s">
        <v>19</v>
      </c>
      <c r="D12" s="30">
        <v>673</v>
      </c>
      <c r="E12" s="45">
        <v>0</v>
      </c>
      <c r="F12" s="19"/>
      <c r="G12" s="43">
        <v>0</v>
      </c>
      <c r="H12" s="19"/>
      <c r="I12" s="43">
        <v>0</v>
      </c>
      <c r="J12" s="19"/>
      <c r="K12" s="43">
        <v>0</v>
      </c>
      <c r="L12" s="19"/>
      <c r="M12" s="43">
        <v>0</v>
      </c>
      <c r="N12" s="19"/>
      <c r="O12" s="43">
        <v>0</v>
      </c>
      <c r="Q12" s="2"/>
      <c r="S12" s="18">
        <f>IF(E12=1,3,0)</f>
        <v>0</v>
      </c>
      <c r="T12" s="18">
        <f>IF(G12=1,3,0)</f>
        <v>0</v>
      </c>
      <c r="U12" s="18">
        <f>IF(I12=1,3,0)</f>
        <v>0</v>
      </c>
      <c r="V12" s="18">
        <f>IF(K12=1,1,0)</f>
        <v>0</v>
      </c>
      <c r="W12" s="18">
        <f>IF(M12=1,1,0)</f>
        <v>0</v>
      </c>
      <c r="X12" s="18">
        <f>IF(O12=1,1,0)</f>
        <v>0</v>
      </c>
    </row>
    <row r="13" spans="1:24" ht="12.75">
      <c r="A13" s="2"/>
      <c r="C13" s="27" t="s">
        <v>0</v>
      </c>
      <c r="D13" s="28">
        <v>481</v>
      </c>
      <c r="E13" s="45">
        <v>0</v>
      </c>
      <c r="F13" s="19"/>
      <c r="G13" s="43">
        <v>0</v>
      </c>
      <c r="H13" s="19"/>
      <c r="I13" s="43">
        <v>0</v>
      </c>
      <c r="J13" s="19"/>
      <c r="K13" s="43">
        <v>0</v>
      </c>
      <c r="L13" s="19"/>
      <c r="M13" s="43">
        <v>0</v>
      </c>
      <c r="N13" s="19"/>
      <c r="O13" s="43">
        <v>0</v>
      </c>
      <c r="Q13" s="2"/>
      <c r="S13" s="18">
        <f>IF(E13=1,1,0)</f>
        <v>0</v>
      </c>
      <c r="T13" s="18">
        <f>IF(G13=1,1,0)</f>
        <v>0</v>
      </c>
      <c r="U13" s="18">
        <f>IF(I13=1,1,0)</f>
        <v>0</v>
      </c>
      <c r="V13" s="18">
        <f>IF(K13=1,3,0)</f>
        <v>0</v>
      </c>
      <c r="W13" s="18">
        <f>IF(M13=1,3,0)</f>
        <v>0</v>
      </c>
      <c r="X13" s="18">
        <f>IF(O13=1,3,0)</f>
        <v>0</v>
      </c>
    </row>
    <row r="14" spans="1:24" ht="12.75">
      <c r="A14" s="2"/>
      <c r="C14" s="29" t="s">
        <v>1</v>
      </c>
      <c r="D14" s="30">
        <v>669</v>
      </c>
      <c r="E14" s="45">
        <v>0</v>
      </c>
      <c r="F14" s="19"/>
      <c r="G14" s="43">
        <v>0</v>
      </c>
      <c r="H14" s="19"/>
      <c r="I14" s="43">
        <v>0</v>
      </c>
      <c r="J14" s="19"/>
      <c r="K14" s="43">
        <v>0</v>
      </c>
      <c r="L14" s="19"/>
      <c r="M14" s="43">
        <v>0</v>
      </c>
      <c r="N14" s="19"/>
      <c r="O14" s="43">
        <v>0</v>
      </c>
      <c r="Q14" s="2"/>
      <c r="S14" s="18">
        <f>IF(E8=1,45,0)</f>
        <v>0</v>
      </c>
      <c r="T14" s="18">
        <f>IF(G8=1,50,0)</f>
        <v>0</v>
      </c>
      <c r="U14" s="18">
        <f>IF(I8=1,50,0)</f>
        <v>0</v>
      </c>
      <c r="V14" s="18">
        <f>IF(K8=1,53,0)</f>
        <v>0</v>
      </c>
      <c r="W14" s="18">
        <f>IF(M8=1,55,0)</f>
        <v>0</v>
      </c>
      <c r="X14" s="18">
        <f>IF(O8=1,56,0)</f>
        <v>0</v>
      </c>
    </row>
    <row r="15" spans="1:24" ht="13.5" thickBot="1">
      <c r="A15" s="2"/>
      <c r="C15" s="31" t="s">
        <v>20</v>
      </c>
      <c r="D15" s="32">
        <v>810</v>
      </c>
      <c r="E15" s="46">
        <v>0</v>
      </c>
      <c r="F15" s="19"/>
      <c r="G15" s="44">
        <v>0</v>
      </c>
      <c r="H15" s="19"/>
      <c r="I15" s="44">
        <v>0</v>
      </c>
      <c r="J15" s="19"/>
      <c r="K15" s="44">
        <v>0</v>
      </c>
      <c r="L15" s="19"/>
      <c r="M15" s="44">
        <v>0</v>
      </c>
      <c r="N15" s="19"/>
      <c r="O15" s="44">
        <v>0</v>
      </c>
      <c r="Q15" s="2"/>
      <c r="S15" s="18">
        <f>IF(E14=1,3,0)</f>
        <v>0</v>
      </c>
      <c r="T15" s="18">
        <f>IF(G14=1,3,0)</f>
        <v>0</v>
      </c>
      <c r="U15" s="18">
        <f>IF(I14=1,3,0)</f>
        <v>0</v>
      </c>
      <c r="V15" s="18">
        <f>IF(K14=1,3,0)</f>
        <v>0</v>
      </c>
      <c r="W15" s="18">
        <f>IF(M14=1,3,0)</f>
        <v>0</v>
      </c>
      <c r="X15" s="18">
        <f>IF(O14=1,3,0)</f>
        <v>0</v>
      </c>
    </row>
    <row r="16" spans="1:24" ht="12.75">
      <c r="A16" s="2"/>
      <c r="F16" s="23"/>
      <c r="G16" s="5"/>
      <c r="H16" s="11"/>
      <c r="J16" s="11"/>
      <c r="L16" s="11"/>
      <c r="N16" s="11"/>
      <c r="O16" s="33" t="s">
        <v>13</v>
      </c>
      <c r="Q16" s="2"/>
      <c r="S16" s="18">
        <f>IF(E11=1,1,0)</f>
        <v>0</v>
      </c>
      <c r="T16" s="18">
        <f>IF(G11=1,1,0)</f>
        <v>0</v>
      </c>
      <c r="U16" s="18">
        <f>IF(I11=1,1,0)</f>
        <v>0</v>
      </c>
      <c r="V16" s="18">
        <f>IF(K11=1,1,0)</f>
        <v>0</v>
      </c>
      <c r="W16" s="18">
        <f>IF(M11=1,1,0)</f>
        <v>0</v>
      </c>
      <c r="X16" s="18">
        <f>IF(O11=1,1,0)</f>
        <v>0</v>
      </c>
    </row>
    <row r="17" spans="1:24" ht="12.75">
      <c r="A17" s="2"/>
      <c r="F17" s="10"/>
      <c r="G17" s="5"/>
      <c r="H17" s="11"/>
      <c r="Q17" s="2"/>
      <c r="S17" s="18">
        <f>IF(E10=1,1,0)</f>
        <v>0</v>
      </c>
      <c r="T17" s="18">
        <f>IF(G10=1,1,0)</f>
        <v>0</v>
      </c>
      <c r="U17" s="18">
        <f>IF(I10=1,1,0)</f>
        <v>0</v>
      </c>
      <c r="V17" s="18">
        <f>IF(K10=1,1,0)</f>
        <v>0</v>
      </c>
      <c r="W17" s="18">
        <f>IF(M10=1,1,0)</f>
        <v>0</v>
      </c>
      <c r="X17" s="18">
        <v>0</v>
      </c>
    </row>
    <row r="18" spans="1:24" ht="13.5" thickBot="1">
      <c r="A18" s="2"/>
      <c r="G18" s="5"/>
      <c r="H18" s="5"/>
      <c r="Q18" s="2"/>
      <c r="S18" s="18">
        <f>IF(E15=1,1,0)</f>
        <v>0</v>
      </c>
      <c r="T18" s="18">
        <f>IF(G15=1,1,0)</f>
        <v>0</v>
      </c>
      <c r="U18" s="18">
        <f>IF(I15=1,1,0)</f>
        <v>0</v>
      </c>
      <c r="V18" s="18">
        <f>IF(K15=1,1,0)</f>
        <v>0</v>
      </c>
      <c r="W18" s="18">
        <f>IF(M15=1,1,0)</f>
        <v>0</v>
      </c>
      <c r="X18" s="18">
        <f>IF(O15=1,1,0)</f>
        <v>0</v>
      </c>
    </row>
    <row r="19" spans="1:24" ht="12.75">
      <c r="A19" s="2"/>
      <c r="C19" s="5" t="s">
        <v>21</v>
      </c>
      <c r="E19" s="34">
        <f>IF(S19&lt;=53,0,IF(S19&lt;=54,1,IF(S19&lt;61,2,IF(S19&lt;66,3,IF(S19&lt;71,4,IF(S19&gt;=71,5,))))))</f>
        <v>0</v>
      </c>
      <c r="F19" s="35"/>
      <c r="G19" s="34">
        <f>IF(T19&lt;=53,0,IF(T19&lt;=54,1,IF(T19&lt;61,2,IF(T19&lt;66,3,IF(T19&lt;71,4,IF(T19&gt;=71,5,))))))</f>
        <v>0</v>
      </c>
      <c r="H19" s="35"/>
      <c r="I19" s="34">
        <f>IF(U19&lt;=53,0,IF(U19&lt;=54,1,IF(U19&lt;61,2,IF(U19&lt;66,3,IF(U19&lt;71,4,IF(U19&gt;=71,5,))))))</f>
        <v>0</v>
      </c>
      <c r="J19" s="35"/>
      <c r="K19" s="34">
        <f>IF(V19&lt;=53,0,IF(V19&lt;=54,1,IF(V19&lt;61,2,IF(V19&lt;66,3,IF(V19&lt;71,4,IF(V19&gt;=71,5,))))))</f>
        <v>0</v>
      </c>
      <c r="L19" s="35"/>
      <c r="M19" s="34">
        <f>IF(W19&lt;=53,0,IF(W19&lt;=54,1,IF(W19&lt;61,2,IF(W19&lt;66,3,IF(W19&lt;71,4,IF(W19&gt;=71,5,))))))</f>
        <v>0</v>
      </c>
      <c r="N19" s="35"/>
      <c r="O19" s="34">
        <f>IF(X19&lt;=53,0,IF(X19&lt;=54,1,IF(X19&lt;61,2,IF(X19&lt;66,3,IF(X19&lt;71,4,IF(X19&gt;=71,5,))))))</f>
        <v>0</v>
      </c>
      <c r="Q19" s="2"/>
      <c r="S19" s="18">
        <f aca="true" t="shared" si="0" ref="S19:X19">SUM(S8:S13)</f>
        <v>0</v>
      </c>
      <c r="T19" s="18">
        <f t="shared" si="0"/>
        <v>0</v>
      </c>
      <c r="U19" s="18">
        <f t="shared" si="0"/>
        <v>0</v>
      </c>
      <c r="V19" s="18">
        <f t="shared" si="0"/>
        <v>0</v>
      </c>
      <c r="W19" s="18">
        <f t="shared" si="0"/>
        <v>0</v>
      </c>
      <c r="X19" s="18">
        <f t="shared" si="0"/>
        <v>0</v>
      </c>
    </row>
    <row r="20" spans="1:24" ht="13.5" thickBot="1">
      <c r="A20" s="2"/>
      <c r="C20" s="5" t="s">
        <v>22</v>
      </c>
      <c r="E20" s="36">
        <f>IF(S20&lt;=44,0,IF(S20&lt;=46,1,IF(S20&lt;52,2,IF(S20&lt;57,3,IF(S20&gt;=57,4,)))))</f>
        <v>0</v>
      </c>
      <c r="F20" s="35"/>
      <c r="G20" s="36">
        <f>IF(T20&lt;=44,0,IF(T20&lt;=46,1,IF(T20&lt;52,2,IF(T20&lt;57,3,IF(T20&gt;=57,4,)))))</f>
        <v>0</v>
      </c>
      <c r="H20" s="35"/>
      <c r="I20" s="36">
        <f>IF(U20&lt;=44,0,IF(U20&lt;=46,1,IF(U20&lt;52,2,IF(U20&lt;57,3,IF(U20&gt;=57,4,)))))</f>
        <v>0</v>
      </c>
      <c r="J20" s="35"/>
      <c r="K20" s="36">
        <f>IF(V20&lt;=44,0,IF(V20&lt;=46,1,IF(V20&lt;52,2,IF(V20&lt;57,3,IF(V20&gt;=57,4,)))))</f>
        <v>0</v>
      </c>
      <c r="L20" s="35"/>
      <c r="M20" s="36">
        <f>IF(W20&lt;=44,0,IF(W20&lt;=46,1,IF(W20&lt;52,2,IF(W20&lt;57,3,IF(W20&gt;=57,4,)))))</f>
        <v>0</v>
      </c>
      <c r="N20" s="35"/>
      <c r="O20" s="36">
        <f>IF(X20&lt;=44,0,IF(X20&lt;=46,1,IF(X20&lt;52,2,IF(X20&lt;57,3,IF(X20&gt;=57,4,)))))</f>
        <v>0</v>
      </c>
      <c r="Q20" s="2"/>
      <c r="S20" s="18">
        <f aca="true" t="shared" si="1" ref="S20:X20">SUM(S14:S18)</f>
        <v>0</v>
      </c>
      <c r="T20" s="18">
        <f t="shared" si="1"/>
        <v>0</v>
      </c>
      <c r="U20" s="18">
        <f t="shared" si="1"/>
        <v>0</v>
      </c>
      <c r="V20" s="18">
        <f t="shared" si="1"/>
        <v>0</v>
      </c>
      <c r="W20" s="18">
        <f t="shared" si="1"/>
        <v>0</v>
      </c>
      <c r="X20" s="18">
        <f t="shared" si="1"/>
        <v>0</v>
      </c>
    </row>
    <row r="21" spans="1:24" ht="12.75">
      <c r="A21" s="2"/>
      <c r="M21" s="37"/>
      <c r="Q21" s="2"/>
      <c r="S21" s="18"/>
      <c r="T21" s="18"/>
      <c r="U21" s="18"/>
      <c r="V21" s="18"/>
      <c r="W21" s="18"/>
      <c r="X21" s="18"/>
    </row>
    <row r="22" spans="1:24" ht="12.75">
      <c r="A22" s="2"/>
      <c r="B22" s="2"/>
      <c r="C22" s="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S22" s="18"/>
      <c r="T22" s="18"/>
      <c r="U22" s="18"/>
      <c r="V22" s="18"/>
      <c r="W22" s="18"/>
      <c r="X22" s="18"/>
    </row>
    <row r="23" spans="2:16" ht="12.75">
      <c r="B23" s="38" t="s">
        <v>24</v>
      </c>
      <c r="C23" s="38"/>
      <c r="D23" s="38"/>
      <c r="E23" s="38"/>
      <c r="F23" s="38"/>
      <c r="G23" s="38"/>
      <c r="H23" s="38"/>
      <c r="I23" s="38"/>
      <c r="J23" s="9"/>
      <c r="K23" s="39"/>
      <c r="P23" s="40" t="s">
        <v>25</v>
      </c>
    </row>
    <row r="24" spans="3:11" ht="12.75">
      <c r="C24" s="9"/>
      <c r="E24" s="39"/>
      <c r="F24" s="40"/>
      <c r="J24" s="9"/>
      <c r="K24" s="39"/>
    </row>
    <row r="25" spans="3:6" ht="12.75">
      <c r="C25" s="9"/>
      <c r="E25" s="39"/>
      <c r="F25" s="40"/>
    </row>
  </sheetData>
  <sheetProtection password="81E3" sheet="1" objects="1" scenarios="1"/>
  <mergeCells count="2">
    <mergeCell ref="C3:O3"/>
    <mergeCell ref="B23:I23"/>
  </mergeCells>
  <conditionalFormatting sqref="M21">
    <cfRule type="cellIs" priority="1" dxfId="0" operator="equal" stopIfTrue="1">
      <formula>0</formula>
    </cfRule>
  </conditionalFormatting>
  <conditionalFormatting sqref="E19:O20">
    <cfRule type="cellIs" priority="2" dxfId="1" operator="equal" stopIfTrue="1">
      <formula>0</formula>
    </cfRule>
  </conditionalFormatting>
  <conditionalFormatting sqref="E8 G8 I8 K8 M8 O8 O11:O15 M10:M15 K10:K15 I10:I15 G10:G15 E10:E15">
    <cfRule type="cellIs" priority="3" dxfId="2" operator="notBetween" stopIfTrue="1">
      <formula>0</formula>
      <formula>1</formula>
    </cfRule>
  </conditionalFormatting>
  <hyperlinks>
    <hyperlink ref="B23" r:id="rId1" display="Bei einem Fehler in der Ermittlung der Federgummilager einfach Mail an Vogel Michael (Foxi)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Foxi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Ermittlung der Federgummilager</dc:title>
  <dc:subject/>
  <dc:creator>Vogel Michael</dc:creator>
  <cp:keywords/>
  <dc:description>Ermittlung der Federgummilager</dc:description>
  <cp:lastModifiedBy>Vockjuer</cp:lastModifiedBy>
  <dcterms:created xsi:type="dcterms:W3CDTF">2004-05-10T05:41:29Z</dcterms:created>
  <dcterms:modified xsi:type="dcterms:W3CDTF">2004-05-12T09:36:39Z</dcterms:modified>
  <cp:category>MBSLK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